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E\SCRUP_MANDATS\05000-Organisation\05850-Formation\Personnel_electoral\PER\Refonte_formation\Bibliothèque\PRIMO et Assistant BVEE\PRIMO dépouillement\"/>
    </mc:Choice>
  </mc:AlternateContent>
  <bookViews>
    <workbookView xWindow="1776" yWindow="0" windowWidth="20160" windowHeight="8232"/>
  </bookViews>
  <sheets>
    <sheet name="PRIM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6" l="1"/>
  <c r="F2" i="6"/>
  <c r="D3" i="6" s="1"/>
  <c r="D2" i="6"/>
  <c r="F3" i="6" l="1"/>
  <c r="F4" i="6" s="1"/>
  <c r="F5" i="6" s="1"/>
  <c r="D6" i="6" s="1"/>
  <c r="D4" i="6" l="1"/>
  <c r="D5" i="6"/>
  <c r="F6" i="6"/>
  <c r="D7" i="6" s="1"/>
  <c r="F7" i="6" l="1"/>
  <c r="D8" i="6" s="1"/>
  <c r="F8" i="6" l="1"/>
  <c r="D9" i="6" s="1"/>
  <c r="F9" i="6" l="1"/>
  <c r="D10" i="6" s="1"/>
  <c r="F10" i="6" l="1"/>
  <c r="D11" i="6" s="1"/>
  <c r="F11" i="6" l="1"/>
  <c r="D12" i="6" s="1"/>
  <c r="F12" i="6" l="1"/>
  <c r="D13" i="6" s="1"/>
  <c r="F13" i="6" l="1"/>
  <c r="D14" i="6" s="1"/>
  <c r="F14" i="6" l="1"/>
  <c r="D15" i="6" s="1"/>
  <c r="F15" i="6" l="1"/>
  <c r="D16" i="6" s="1"/>
  <c r="F16" i="6" l="1"/>
  <c r="D17" i="6" s="1"/>
  <c r="F17" i="6" l="1"/>
  <c r="D18" i="6" s="1"/>
  <c r="F18" i="6" l="1"/>
  <c r="D19" i="6" s="1"/>
  <c r="F19" i="6" l="1"/>
  <c r="F20" i="6" l="1"/>
  <c r="D20" i="6"/>
  <c r="F21" i="6" l="1"/>
  <c r="D21" i="6"/>
  <c r="F22" i="6" l="1"/>
  <c r="D22" i="6"/>
  <c r="F23" i="6" l="1"/>
  <c r="D23" i="6"/>
  <c r="F24" i="6" l="1"/>
  <c r="D24" i="6"/>
  <c r="F25" i="6" l="1"/>
  <c r="D26" i="6" s="1"/>
  <c r="D25" i="6"/>
</calcChain>
</file>

<file path=xl/sharedStrings.xml><?xml version="1.0" encoding="utf-8"?>
<sst xmlns="http://schemas.openxmlformats.org/spreadsheetml/2006/main" count="62" uniqueCount="62">
  <si>
    <t>Grand thème</t>
  </si>
  <si>
    <t>Objectifs globaux</t>
  </si>
  <si>
    <t>Temps</t>
  </si>
  <si>
    <t>Pour besoin</t>
  </si>
  <si>
    <t>Heure</t>
  </si>
  <si>
    <t>Accueil et introduction</t>
  </si>
  <si>
    <t>Présentation de la formation</t>
  </si>
  <si>
    <t>Personnel et fonctionnement d'un endroit de vote</t>
  </si>
  <si>
    <t>Avant le jour "J"</t>
  </si>
  <si>
    <t>Qualités essentielles pour la fonction</t>
  </si>
  <si>
    <t>Recherche dans la liste électorale</t>
  </si>
  <si>
    <t>Clôture</t>
  </si>
  <si>
    <t>Conclusion</t>
  </si>
  <si>
    <t>Donner les dernières consignes</t>
  </si>
  <si>
    <t>Heures</t>
  </si>
  <si>
    <t>Minutes</t>
  </si>
  <si>
    <t>Fin</t>
  </si>
  <si>
    <t>Pendant le vote</t>
  </si>
  <si>
    <t>PAUSE</t>
  </si>
  <si>
    <t>Dépouillement</t>
  </si>
  <si>
    <t>Préparation (Avant le vote)</t>
  </si>
  <si>
    <t>Personnes admises dans un endroit de vote</t>
  </si>
  <si>
    <t>Les représentants et les releveurs de liste</t>
  </si>
  <si>
    <t>Arrivée et accueil du personnel</t>
  </si>
  <si>
    <t>Publicité partisane</t>
  </si>
  <si>
    <t>Aménagement du local</t>
  </si>
  <si>
    <t>Présence des médias</t>
  </si>
  <si>
    <t>Ouverture à l'heure prévue</t>
  </si>
  <si>
    <t>Accueil et information</t>
  </si>
  <si>
    <t>Électeurs non-inscrits sur la liste électorale</t>
  </si>
  <si>
    <t>Maintenir l'ordre et appliquer les mesures d'urgence</t>
  </si>
  <si>
    <t>Transmission des électeurs ayant voté</t>
  </si>
  <si>
    <t>Support au personnel</t>
  </si>
  <si>
    <t>Électeurs en herbe, petits bureaux de vote</t>
  </si>
  <si>
    <t>Fermeture de l'endroit de votation et retour du matériel</t>
  </si>
  <si>
    <t>Personnes admises seulement</t>
  </si>
  <si>
    <t>Transmission des résultats</t>
  </si>
  <si>
    <t>Début prévu</t>
  </si>
  <si>
    <t>Retour des urnes et des autres documents</t>
  </si>
  <si>
    <t>1.1</t>
  </si>
  <si>
    <t>2.2</t>
  </si>
  <si>
    <t>1.2</t>
  </si>
  <si>
    <t>2.1</t>
  </si>
  <si>
    <t>5.1</t>
  </si>
  <si>
    <t>3.2</t>
  </si>
  <si>
    <t>2.3</t>
  </si>
  <si>
    <t>5.2</t>
  </si>
  <si>
    <t>3.3</t>
  </si>
  <si>
    <t>3.4</t>
  </si>
  <si>
    <t>3.5</t>
  </si>
  <si>
    <t>3.6</t>
  </si>
  <si>
    <t>3.7</t>
  </si>
  <si>
    <t>4.1</t>
  </si>
  <si>
    <t>6.1</t>
  </si>
  <si>
    <t>1.3</t>
  </si>
  <si>
    <t>1.4</t>
  </si>
  <si>
    <t>2.4</t>
  </si>
  <si>
    <t>2.5</t>
  </si>
  <si>
    <t>3.1.</t>
  </si>
  <si>
    <t>3.8</t>
  </si>
  <si>
    <t>3.9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</si>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</sst>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min.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3" borderId="0" xfId="0" applyNumberFormat="1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1" xfId="0" applyFont="1" applyFill="1" applyBorder="1" applyProtection="1"/>
    <xf numFmtId="0" fontId="0" fillId="3" borderId="1" xfId="0" applyFont="1" applyFill="1" applyBorder="1" applyProtection="1"/>
    <xf numFmtId="2" fontId="0" fillId="3" borderId="1" xfId="0" applyNumberFormat="1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3" fillId="3" borderId="0" xfId="0" applyFont="1" applyFill="1" applyProtection="1"/>
    <xf numFmtId="0" fontId="0" fillId="3" borderId="0" xfId="0" applyFont="1" applyFill="1" applyProtection="1"/>
    <xf numFmtId="2" fontId="0" fillId="3" borderId="0" xfId="0" applyNumberFormat="1" applyFont="1" applyFill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right"/>
    </xf>
    <xf numFmtId="0" fontId="4" fillId="3" borderId="0" xfId="0" applyFont="1" applyFill="1" applyProtection="1"/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0" fontId="3" fillId="0" borderId="0" xfId="0" applyFont="1" applyFill="1" applyProtection="1"/>
    <xf numFmtId="164" fontId="0" fillId="0" borderId="0" xfId="0" applyNumberFormat="1" applyFont="1" applyFill="1" applyAlignment="1" applyProtection="1">
      <alignment horizontal="right"/>
    </xf>
    <xf numFmtId="0" fontId="2" fillId="6" borderId="0" xfId="0" applyFont="1" applyFill="1" applyProtection="1"/>
    <xf numFmtId="2" fontId="0" fillId="6" borderId="0" xfId="0" applyNumberFormat="1" applyFont="1" applyFill="1" applyAlignment="1" applyProtection="1">
      <alignment horizontal="center"/>
    </xf>
    <xf numFmtId="0" fontId="2" fillId="6" borderId="0" xfId="0" applyNumberFormat="1" applyFont="1" applyFill="1" applyAlignment="1" applyProtection="1">
      <alignment horizontal="center"/>
    </xf>
    <xf numFmtId="0" fontId="0" fillId="6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5</xdr:row>
      <xdr:rowOff>45720</xdr:rowOff>
    </xdr:from>
    <xdr:to>
      <xdr:col>8</xdr:col>
      <xdr:colOff>15240</xdr:colOff>
      <xdr:row>8</xdr:row>
      <xdr:rowOff>160020</xdr:rowOff>
    </xdr:to>
    <xdr:sp macro="" textlink="">
      <xdr:nvSpPr>
        <xdr:cNvPr id="3" name="Rectangle 2"/>
        <xdr:cNvSpPr/>
      </xdr:nvSpPr>
      <xdr:spPr>
        <a:xfrm>
          <a:off x="6492240" y="967740"/>
          <a:ext cx="1097280" cy="662940"/>
        </a:xfrm>
        <a:prstGeom prst="wedgeRectCallout">
          <a:avLst>
            <a:gd name="adj1" fmla="val -7223"/>
            <a:gd name="adj2" fmla="val -11480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  <xdr:twoCellAnchor>
    <xdr:from>
      <xdr:col>6</xdr:col>
      <xdr:colOff>99060</xdr:colOff>
      <xdr:row>16</xdr:row>
      <xdr:rowOff>30480</xdr:rowOff>
    </xdr:from>
    <xdr:to>
      <xdr:col>8</xdr:col>
      <xdr:colOff>7620</xdr:colOff>
      <xdr:row>20</xdr:row>
      <xdr:rowOff>68580</xdr:rowOff>
    </xdr:to>
    <xdr:sp macro="" textlink="">
      <xdr:nvSpPr>
        <xdr:cNvPr id="4" name="Rectangle 3"/>
        <xdr:cNvSpPr/>
      </xdr:nvSpPr>
      <xdr:spPr>
        <a:xfrm>
          <a:off x="6492240" y="2964180"/>
          <a:ext cx="1097280" cy="769620"/>
        </a:xfrm>
        <a:prstGeom prst="wedgeRectCallout">
          <a:avLst>
            <a:gd name="adj1" fmla="val -59306"/>
            <a:gd name="adj2" fmla="val -67682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050"/>
            <a:t>Si une pause est prévue, inscrire le temps de celle-ci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J7" sqref="J7"/>
    </sheetView>
  </sheetViews>
  <sheetFormatPr baseColWidth="10" defaultColWidth="11.5546875" defaultRowHeight="14.4" x14ac:dyDescent="0.3"/>
  <cols>
    <col min="1" max="1" width="19.33203125" style="7" customWidth="1"/>
    <col min="2" max="2" width="4.33203125" style="6" customWidth="1"/>
    <col min="3" max="3" width="48.6640625" style="7" customWidth="1"/>
    <col min="4" max="4" width="9.33203125" style="7" bestFit="1" customWidth="1"/>
    <col min="5" max="5" width="8.33203125" style="7" customWidth="1"/>
    <col min="6" max="6" width="10.5546875" style="7" hidden="1" customWidth="1"/>
    <col min="7" max="7" width="8.6640625" style="7" customWidth="1"/>
    <col min="8" max="8" width="8.6640625" style="6" customWidth="1"/>
    <col min="9" max="9" width="11.5546875" style="6"/>
    <col min="10" max="16384" width="11.5546875" style="7"/>
  </cols>
  <sheetData>
    <row r="1" spans="1:14" ht="15" thickBot="1" x14ac:dyDescent="0.35">
      <c r="A1" s="3" t="s">
        <v>0</v>
      </c>
      <c r="B1" s="33"/>
      <c r="C1" s="3" t="s">
        <v>1</v>
      </c>
      <c r="D1" s="4" t="s">
        <v>4</v>
      </c>
      <c r="E1" s="3" t="s">
        <v>2</v>
      </c>
      <c r="F1" s="3" t="s">
        <v>3</v>
      </c>
      <c r="G1" s="5" t="s">
        <v>37</v>
      </c>
      <c r="H1" s="5"/>
    </row>
    <row r="2" spans="1:14" x14ac:dyDescent="0.3">
      <c r="A2" s="8" t="s">
        <v>5</v>
      </c>
      <c r="B2" s="34" t="s">
        <v>39</v>
      </c>
      <c r="C2" s="9" t="s">
        <v>6</v>
      </c>
      <c r="D2" s="10" t="str">
        <f>CONCATENATE(G3,"h",IF(H3&lt;10,CONCATENATE(0,H3),H3))</f>
        <v>9h00</v>
      </c>
      <c r="E2" s="11"/>
      <c r="F2" s="9">
        <f>E2+(G3*60+H3)</f>
        <v>540</v>
      </c>
      <c r="G2" s="12" t="s">
        <v>14</v>
      </c>
      <c r="H2" s="12" t="s">
        <v>15</v>
      </c>
    </row>
    <row r="3" spans="1:14" x14ac:dyDescent="0.3">
      <c r="A3" s="13"/>
      <c r="B3" s="35" t="s">
        <v>41</v>
      </c>
      <c r="C3" s="14" t="s">
        <v>7</v>
      </c>
      <c r="D3" s="15" t="str">
        <f>CONCATENATE(INT(F2/60),"h",IF(MOD(F2,60)&lt;10,"0"&amp;MOD(F2,60),MOD(F2,60)))</f>
        <v>9h00</v>
      </c>
      <c r="E3" s="16"/>
      <c r="F3" s="14">
        <f>F2+E3</f>
        <v>540</v>
      </c>
      <c r="G3" s="2">
        <v>9</v>
      </c>
      <c r="H3" s="2">
        <v>0</v>
      </c>
    </row>
    <row r="4" spans="1:14" x14ac:dyDescent="0.3">
      <c r="A4" s="17"/>
      <c r="B4" s="36" t="s">
        <v>54</v>
      </c>
      <c r="C4" s="18" t="s">
        <v>21</v>
      </c>
      <c r="D4" s="19" t="str">
        <f t="shared" ref="D4:D5" si="0">CONCATENATE(INT(F3/60),"h",IF(MOD(F3,60)&lt;10,"0"&amp;MOD(F3,60),MOD(F3,60)))</f>
        <v>9h00</v>
      </c>
      <c r="E4" s="20"/>
      <c r="F4" s="18">
        <f t="shared" ref="F4:F25" si="1">F3+E4</f>
        <v>540</v>
      </c>
    </row>
    <row r="5" spans="1:14" x14ac:dyDescent="0.3">
      <c r="A5" s="13"/>
      <c r="B5" s="35" t="s">
        <v>55</v>
      </c>
      <c r="C5" s="14" t="s">
        <v>22</v>
      </c>
      <c r="D5" s="15" t="str">
        <f t="shared" si="0"/>
        <v>9h00</v>
      </c>
      <c r="E5" s="16"/>
      <c r="F5" s="14">
        <f t="shared" si="1"/>
        <v>540</v>
      </c>
    </row>
    <row r="6" spans="1:14" x14ac:dyDescent="0.3">
      <c r="A6" s="17" t="s">
        <v>20</v>
      </c>
      <c r="B6" s="36" t="s">
        <v>42</v>
      </c>
      <c r="C6" s="18" t="s">
        <v>8</v>
      </c>
      <c r="D6" s="19" t="str">
        <f t="shared" ref="D6:D10" si="2">CONCATENATE(INT(F5/60),"h",IF(MOD(F5,60)&lt;10,"0"&amp;MOD(F5,60),MOD(F5,60)))</f>
        <v>9h00</v>
      </c>
      <c r="E6" s="20"/>
      <c r="F6" s="18">
        <f t="shared" si="1"/>
        <v>540</v>
      </c>
    </row>
    <row r="7" spans="1:14" x14ac:dyDescent="0.3">
      <c r="A7" s="13"/>
      <c r="B7" s="35" t="s">
        <v>40</v>
      </c>
      <c r="C7" s="14" t="s">
        <v>23</v>
      </c>
      <c r="D7" s="15" t="str">
        <f t="shared" si="2"/>
        <v>9h00</v>
      </c>
      <c r="E7" s="16"/>
      <c r="F7" s="14">
        <f t="shared" si="1"/>
        <v>540</v>
      </c>
    </row>
    <row r="8" spans="1:14" x14ac:dyDescent="0.3">
      <c r="A8" s="17"/>
      <c r="B8" s="36" t="s">
        <v>45</v>
      </c>
      <c r="C8" s="18" t="s">
        <v>24</v>
      </c>
      <c r="D8" s="19" t="str">
        <f t="shared" si="2"/>
        <v>9h00</v>
      </c>
      <c r="E8" s="20"/>
      <c r="F8" s="18">
        <f t="shared" si="1"/>
        <v>540</v>
      </c>
    </row>
    <row r="9" spans="1:14" x14ac:dyDescent="0.3">
      <c r="A9" s="13"/>
      <c r="B9" s="35" t="s">
        <v>56</v>
      </c>
      <c r="C9" s="14" t="s">
        <v>25</v>
      </c>
      <c r="D9" s="15" t="str">
        <f t="shared" si="2"/>
        <v>9h00</v>
      </c>
      <c r="E9" s="16"/>
      <c r="F9" s="14">
        <f t="shared" si="1"/>
        <v>540</v>
      </c>
    </row>
    <row r="10" spans="1:14" x14ac:dyDescent="0.3">
      <c r="A10" s="17"/>
      <c r="B10" s="36" t="s">
        <v>57</v>
      </c>
      <c r="C10" s="18" t="s">
        <v>26</v>
      </c>
      <c r="D10" s="19" t="str">
        <f t="shared" si="2"/>
        <v>9h00</v>
      </c>
      <c r="E10" s="20"/>
      <c r="F10" s="18">
        <f t="shared" si="1"/>
        <v>540</v>
      </c>
    </row>
    <row r="11" spans="1:14" x14ac:dyDescent="0.3">
      <c r="A11" s="13" t="s">
        <v>17</v>
      </c>
      <c r="B11" s="35" t="s">
        <v>58</v>
      </c>
      <c r="C11" s="14" t="s">
        <v>27</v>
      </c>
      <c r="D11" s="15" t="str">
        <f t="shared" ref="D11:D26" si="3">CONCATENATE(INT(F10/60),"h",IF(MOD(F10,60)&lt;10,"0"&amp;MOD(F10,60),MOD(F10,60)))</f>
        <v>9h00</v>
      </c>
      <c r="E11" s="16"/>
      <c r="F11" s="14">
        <f t="shared" si="1"/>
        <v>540</v>
      </c>
    </row>
    <row r="12" spans="1:14" x14ac:dyDescent="0.3">
      <c r="A12" s="17"/>
      <c r="B12" s="36" t="s">
        <v>44</v>
      </c>
      <c r="C12" s="18" t="s">
        <v>9</v>
      </c>
      <c r="D12" s="19" t="str">
        <f t="shared" si="3"/>
        <v>9h00</v>
      </c>
      <c r="E12" s="20"/>
      <c r="F12" s="18">
        <f t="shared" si="1"/>
        <v>540</v>
      </c>
      <c r="H12" s="7"/>
      <c r="I12" s="7"/>
    </row>
    <row r="13" spans="1:14" x14ac:dyDescent="0.3">
      <c r="A13" s="13"/>
      <c r="B13" s="35" t="s">
        <v>47</v>
      </c>
      <c r="C13" s="14" t="s">
        <v>28</v>
      </c>
      <c r="D13" s="15" t="str">
        <f t="shared" si="3"/>
        <v>9h00</v>
      </c>
      <c r="E13" s="16"/>
      <c r="F13" s="14">
        <f t="shared" si="1"/>
        <v>540</v>
      </c>
      <c r="H13" s="7"/>
      <c r="I13" s="7"/>
    </row>
    <row r="14" spans="1:14" x14ac:dyDescent="0.3">
      <c r="A14" s="17"/>
      <c r="B14" s="36" t="s">
        <v>48</v>
      </c>
      <c r="C14" s="18" t="s">
        <v>10</v>
      </c>
      <c r="D14" s="19" t="str">
        <f t="shared" si="3"/>
        <v>9h00</v>
      </c>
      <c r="E14" s="20"/>
      <c r="F14" s="18">
        <f t="shared" si="1"/>
        <v>540</v>
      </c>
      <c r="H14" s="7"/>
      <c r="I14" s="7"/>
    </row>
    <row r="15" spans="1:14" x14ac:dyDescent="0.3">
      <c r="A15" s="13"/>
      <c r="B15" s="35" t="s">
        <v>49</v>
      </c>
      <c r="C15" s="14" t="s">
        <v>29</v>
      </c>
      <c r="D15" s="15" t="str">
        <f t="shared" si="3"/>
        <v>9h00</v>
      </c>
      <c r="E15" s="16"/>
      <c r="F15" s="14">
        <f t="shared" si="1"/>
        <v>540</v>
      </c>
      <c r="H15" s="7"/>
      <c r="I15" s="7"/>
    </row>
    <row r="16" spans="1:14" x14ac:dyDescent="0.3">
      <c r="A16" s="21" t="s">
        <v>18</v>
      </c>
      <c r="B16" s="37"/>
      <c r="C16" s="18"/>
      <c r="D16" s="19" t="str">
        <f t="shared" si="3"/>
        <v>9h00</v>
      </c>
      <c r="E16" s="1"/>
      <c r="F16" s="18">
        <f t="shared" si="1"/>
        <v>540</v>
      </c>
      <c r="H16" s="7"/>
      <c r="I16"/>
      <c r="J16"/>
      <c r="K16"/>
      <c r="L16"/>
      <c r="M16"/>
      <c r="N16"/>
    </row>
    <row r="17" spans="1:14" x14ac:dyDescent="0.3">
      <c r="A17" s="13"/>
      <c r="B17" s="35" t="s">
        <v>50</v>
      </c>
      <c r="C17" s="14" t="s">
        <v>30</v>
      </c>
      <c r="D17" s="15" t="str">
        <f t="shared" si="3"/>
        <v>9h00</v>
      </c>
      <c r="E17" s="16"/>
      <c r="F17" s="14">
        <f t="shared" si="1"/>
        <v>540</v>
      </c>
      <c r="I17"/>
      <c r="J17"/>
      <c r="K17"/>
      <c r="L17"/>
      <c r="M17"/>
      <c r="N17"/>
    </row>
    <row r="18" spans="1:14" x14ac:dyDescent="0.3">
      <c r="A18" s="17"/>
      <c r="B18" s="36" t="s">
        <v>51</v>
      </c>
      <c r="C18" s="18" t="s">
        <v>32</v>
      </c>
      <c r="D18" s="19" t="str">
        <f t="shared" ref="D18:D19" si="4">CONCATENATE(INT(F17/60),"h",IF(MOD(F17,60)&lt;10,"0"&amp;MOD(F17,60),MOD(F17,60)))</f>
        <v>9h00</v>
      </c>
      <c r="E18" s="20"/>
      <c r="F18" s="18">
        <f t="shared" si="1"/>
        <v>540</v>
      </c>
      <c r="I18"/>
      <c r="J18"/>
      <c r="K18"/>
      <c r="L18"/>
      <c r="M18"/>
      <c r="N18"/>
    </row>
    <row r="19" spans="1:14" x14ac:dyDescent="0.3">
      <c r="A19" s="13"/>
      <c r="B19" s="35" t="s">
        <v>59</v>
      </c>
      <c r="C19" s="14" t="s">
        <v>31</v>
      </c>
      <c r="D19" s="15" t="str">
        <f t="shared" si="4"/>
        <v>9h00</v>
      </c>
      <c r="E19" s="16"/>
      <c r="F19" s="25">
        <f t="shared" si="1"/>
        <v>540</v>
      </c>
      <c r="I19"/>
      <c r="J19"/>
      <c r="K19"/>
      <c r="L19"/>
      <c r="M19"/>
      <c r="N19"/>
    </row>
    <row r="20" spans="1:14" x14ac:dyDescent="0.3">
      <c r="A20" s="17"/>
      <c r="B20" s="36" t="s">
        <v>60</v>
      </c>
      <c r="C20" s="18" t="s">
        <v>33</v>
      </c>
      <c r="D20" s="24" t="str">
        <f t="shared" si="3"/>
        <v>9h00</v>
      </c>
      <c r="E20" s="20"/>
      <c r="F20" s="18">
        <f t="shared" si="1"/>
        <v>540</v>
      </c>
      <c r="I20"/>
      <c r="J20"/>
      <c r="K20"/>
      <c r="L20"/>
      <c r="M20"/>
      <c r="N20"/>
    </row>
    <row r="21" spans="1:14" x14ac:dyDescent="0.3">
      <c r="A21" s="13" t="s">
        <v>11</v>
      </c>
      <c r="B21" s="35" t="s">
        <v>52</v>
      </c>
      <c r="C21" s="26" t="s">
        <v>34</v>
      </c>
      <c r="D21" s="15" t="str">
        <f t="shared" si="3"/>
        <v>9h00</v>
      </c>
      <c r="E21" s="16"/>
      <c r="F21" s="25">
        <f t="shared" si="1"/>
        <v>540</v>
      </c>
      <c r="I21"/>
      <c r="J21"/>
      <c r="K21"/>
      <c r="L21"/>
      <c r="M21"/>
      <c r="N21"/>
    </row>
    <row r="22" spans="1:14" x14ac:dyDescent="0.3">
      <c r="A22" s="17" t="s">
        <v>19</v>
      </c>
      <c r="B22" s="36" t="s">
        <v>43</v>
      </c>
      <c r="C22" s="18" t="s">
        <v>35</v>
      </c>
      <c r="D22" s="24" t="str">
        <f t="shared" si="3"/>
        <v>9h00</v>
      </c>
      <c r="E22" s="20">
        <v>2</v>
      </c>
      <c r="F22" s="18">
        <f t="shared" si="1"/>
        <v>542</v>
      </c>
    </row>
    <row r="23" spans="1:14" x14ac:dyDescent="0.3">
      <c r="A23" s="13"/>
      <c r="B23" s="35" t="s">
        <v>46</v>
      </c>
      <c r="C23" s="14" t="s">
        <v>36</v>
      </c>
      <c r="D23" s="15" t="str">
        <f t="shared" si="3"/>
        <v>9h02</v>
      </c>
      <c r="E23" s="16">
        <v>10</v>
      </c>
      <c r="F23" s="25">
        <f t="shared" si="1"/>
        <v>552</v>
      </c>
    </row>
    <row r="24" spans="1:14" x14ac:dyDescent="0.3">
      <c r="A24" s="17"/>
      <c r="B24" s="36" t="s">
        <v>61</v>
      </c>
      <c r="C24" s="18" t="s">
        <v>38</v>
      </c>
      <c r="D24" s="24" t="str">
        <f t="shared" si="3"/>
        <v>9h12</v>
      </c>
      <c r="E24" s="20">
        <v>5</v>
      </c>
      <c r="F24" s="18">
        <f t="shared" si="1"/>
        <v>557</v>
      </c>
    </row>
    <row r="25" spans="1:14" x14ac:dyDescent="0.3">
      <c r="A25" s="27" t="s">
        <v>12</v>
      </c>
      <c r="B25" s="38" t="s">
        <v>53</v>
      </c>
      <c r="C25" s="25" t="s">
        <v>13</v>
      </c>
      <c r="D25" s="15" t="str">
        <f t="shared" si="3"/>
        <v>9h17</v>
      </c>
      <c r="E25" s="28">
        <v>5</v>
      </c>
      <c r="F25" s="25">
        <f t="shared" si="1"/>
        <v>562</v>
      </c>
    </row>
    <row r="26" spans="1:14" x14ac:dyDescent="0.3">
      <c r="A26" s="13"/>
      <c r="B26" s="35"/>
      <c r="C26" s="29" t="s">
        <v>16</v>
      </c>
      <c r="D26" s="30" t="str">
        <f t="shared" si="3"/>
        <v>9h22</v>
      </c>
      <c r="E26" s="31" t="str">
        <f>CONCATENATE(INT(SUM(E2:E25)/60),"h",IF(MOD(SUM(E2:E25),60)&lt;10,"0"&amp;MOD(SUM(E2:E25),60),MOD(SUM(E2:E25),60)))</f>
        <v>0h22</v>
      </c>
      <c r="F26" s="32"/>
    </row>
    <row r="27" spans="1:14" x14ac:dyDescent="0.3">
      <c r="A27" s="13"/>
      <c r="B27" s="35"/>
      <c r="C27" s="22"/>
      <c r="D27" s="15"/>
      <c r="E27" s="23"/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&amp;C&amp;20PRIMO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PRIMO</vt:lpstr>
    </vt:vector>
  </TitlesOfParts>
  <Company>DGEQ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Catherine Houle</cp:lastModifiedBy>
  <cp:lastPrinted>2018-07-04T12:24:13Z</cp:lastPrinted>
  <dcterms:created xsi:type="dcterms:W3CDTF">2018-04-03T15:19:06Z</dcterms:created>
  <dcterms:modified xsi:type="dcterms:W3CDTF">2018-07-10T18:10:12Z</dcterms:modified>
</cp:coreProperties>
</file>