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E\SCRUP_MANDATS\05000-Organisation\05850-Formation\Personnel_electoral\PER\Refonte_formation\Bibliothèque\Scrutateurs et secrétaires\"/>
    </mc:Choice>
  </mc:AlternateContent>
  <bookViews>
    <workbookView xWindow="1776" yWindow="0" windowWidth="20160" windowHeight="8232"/>
  </bookViews>
  <sheets>
    <sheet name="ScrutSecBvihBvide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F2" i="3"/>
  <c r="F3" i="3" s="1"/>
  <c r="D2" i="3"/>
  <c r="F4" i="3" l="1"/>
  <c r="D4" i="3"/>
  <c r="D3" i="3"/>
  <c r="D5" i="3" l="1"/>
  <c r="F5" i="3"/>
  <c r="F6" i="3" l="1"/>
  <c r="D6" i="3"/>
  <c r="F7" i="3" l="1"/>
  <c r="D7" i="3"/>
  <c r="F8" i="3" l="1"/>
  <c r="D8" i="3"/>
  <c r="D9" i="3" l="1"/>
  <c r="F9" i="3"/>
  <c r="F10" i="3" l="1"/>
  <c r="D10" i="3"/>
  <c r="F11" i="3" l="1"/>
  <c r="D11" i="3"/>
  <c r="F12" i="3" l="1"/>
  <c r="D12" i="3"/>
  <c r="D13" i="3" l="1"/>
  <c r="F13" i="3"/>
  <c r="F14" i="3" l="1"/>
  <c r="D14" i="3"/>
  <c r="F15" i="3" l="1"/>
  <c r="D15" i="3"/>
  <c r="F16" i="3" l="1"/>
  <c r="D16" i="3"/>
  <c r="D17" i="3" l="1"/>
  <c r="F17" i="3"/>
  <c r="D18" i="3" s="1"/>
  <c r="F18" i="3" l="1"/>
  <c r="F19" i="3" l="1"/>
  <c r="D19" i="3"/>
  <c r="D20" i="3" l="1"/>
  <c r="F20" i="3"/>
  <c r="D21" i="3" s="1"/>
</calcChain>
</file>

<file path=xl/sharedStrings.xml><?xml version="1.0" encoding="utf-8"?>
<sst xmlns="http://schemas.openxmlformats.org/spreadsheetml/2006/main" count="52" uniqueCount="50">
  <si>
    <t>Grand thème</t>
  </si>
  <si>
    <t>Objectifs globaux</t>
  </si>
  <si>
    <t>Temps</t>
  </si>
  <si>
    <t>Pour besoin</t>
  </si>
  <si>
    <t>Heure</t>
  </si>
  <si>
    <t>Accueil et introduction</t>
  </si>
  <si>
    <t>Présentation de la formation</t>
  </si>
  <si>
    <t>Personnel et fonctionnement d'un endroit de vote</t>
  </si>
  <si>
    <t>Avant le jour "J"</t>
  </si>
  <si>
    <t>Qualités essentielles pour la fonction</t>
  </si>
  <si>
    <t>Recherche dans la liste électorale</t>
  </si>
  <si>
    <t>Clôture</t>
  </si>
  <si>
    <t>Conclusion</t>
  </si>
  <si>
    <t>Donner les dernières consignes</t>
  </si>
  <si>
    <t>Heures</t>
  </si>
  <si>
    <t>Minutes</t>
  </si>
  <si>
    <t>Fin</t>
  </si>
  <si>
    <t>Pendant le vote</t>
  </si>
  <si>
    <t>Arrivée et aménagement</t>
  </si>
  <si>
    <t>Préparation du bureau de vote</t>
  </si>
  <si>
    <t>Pliage du bulletin de vote</t>
  </si>
  <si>
    <t>Déroulement du vote</t>
  </si>
  <si>
    <t>Utilisation de l'aide-mémoire et pratique du vote</t>
  </si>
  <si>
    <t>PAUSE</t>
  </si>
  <si>
    <t>Situations particulières</t>
  </si>
  <si>
    <t>Candidats et représentants</t>
  </si>
  <si>
    <t>Dépouillement</t>
  </si>
  <si>
    <t>Fermeture de l'urne et transmission des résultats</t>
  </si>
  <si>
    <t>Réouverture de l'urne les jours suivants</t>
  </si>
  <si>
    <t>Le vote Hors Circonscription (BVIH, BVI-BVDE seulement)</t>
  </si>
  <si>
    <t>Préparation (Avant le vote)</t>
  </si>
  <si>
    <t>Début prévu</t>
  </si>
  <si>
    <t>1.1</t>
  </si>
  <si>
    <t>2.2</t>
  </si>
  <si>
    <t>1.2</t>
  </si>
  <si>
    <t>2.1</t>
  </si>
  <si>
    <t>5.1</t>
  </si>
  <si>
    <t>3.2</t>
  </si>
  <si>
    <t>2.3</t>
  </si>
  <si>
    <t>3.1</t>
  </si>
  <si>
    <t>5.2</t>
  </si>
  <si>
    <t>4.2</t>
  </si>
  <si>
    <t>3.3</t>
  </si>
  <si>
    <t>3.4</t>
  </si>
  <si>
    <t>3.5</t>
  </si>
  <si>
    <t>3.6</t>
  </si>
  <si>
    <t>3.7</t>
  </si>
  <si>
    <t>4.1</t>
  </si>
  <si>
    <t>6.1</t>
  </si>
  <si>
    <t>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</si>
</sst>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min.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2" fillId="3" borderId="0" xfId="0" applyNumberFormat="1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Protection="1"/>
    <xf numFmtId="2" fontId="1" fillId="2" borderId="1" xfId="0" applyNumberFormat="1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centerContinuous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3" borderId="1" xfId="0" applyFont="1" applyFill="1" applyBorder="1" applyProtection="1"/>
    <xf numFmtId="0" fontId="0" fillId="3" borderId="1" xfId="0" applyFont="1" applyFill="1" applyBorder="1" applyProtection="1"/>
    <xf numFmtId="2" fontId="0" fillId="3" borderId="1" xfId="0" applyNumberFormat="1" applyFont="1" applyFill="1" applyBorder="1" applyAlignment="1" applyProtection="1">
      <alignment horizontal="center"/>
    </xf>
    <xf numFmtId="164" fontId="0" fillId="3" borderId="1" xfId="0" applyNumberFormat="1" applyFont="1" applyFill="1" applyBorder="1" applyAlignment="1" applyProtection="1">
      <alignment horizontal="right"/>
    </xf>
    <xf numFmtId="0" fontId="0" fillId="4" borderId="0" xfId="0" applyFill="1" applyAlignment="1" applyProtection="1">
      <alignment horizontal="center"/>
    </xf>
    <xf numFmtId="0" fontId="3" fillId="0" borderId="0" xfId="0" applyFont="1" applyProtection="1"/>
    <xf numFmtId="0" fontId="0" fillId="0" borderId="0" xfId="0" applyFont="1" applyProtection="1"/>
    <xf numFmtId="2" fontId="0" fillId="0" borderId="0" xfId="0" applyNumberFormat="1" applyFont="1" applyAlignment="1" applyProtection="1">
      <alignment horizontal="center"/>
    </xf>
    <xf numFmtId="164" fontId="0" fillId="0" borderId="0" xfId="0" applyNumberFormat="1" applyFont="1" applyAlignment="1" applyProtection="1">
      <alignment horizontal="right"/>
    </xf>
    <xf numFmtId="0" fontId="3" fillId="3" borderId="0" xfId="0" applyFont="1" applyFill="1" applyProtection="1"/>
    <xf numFmtId="0" fontId="0" fillId="3" borderId="0" xfId="0" applyFont="1" applyFill="1" applyProtection="1"/>
    <xf numFmtId="2" fontId="0" fillId="3" borderId="0" xfId="0" applyNumberFormat="1" applyFont="1" applyFill="1" applyAlignment="1" applyProtection="1">
      <alignment horizontal="center"/>
    </xf>
    <xf numFmtId="164" fontId="0" fillId="3" borderId="0" xfId="0" applyNumberFormat="1" applyFont="1" applyFill="1" applyAlignment="1" applyProtection="1">
      <alignment horizontal="right"/>
    </xf>
    <xf numFmtId="0" fontId="4" fillId="3" borderId="0" xfId="0" applyFont="1" applyFill="1" applyProtection="1"/>
    <xf numFmtId="0" fontId="2" fillId="0" borderId="0" xfId="0" applyFont="1" applyProtection="1"/>
    <xf numFmtId="0" fontId="2" fillId="0" borderId="0" xfId="0" applyNumberFormat="1" applyFont="1" applyAlignment="1" applyProtection="1">
      <alignment horizontal="center"/>
    </xf>
    <xf numFmtId="164" fontId="0" fillId="3" borderId="0" xfId="0" applyNumberFormat="1" applyFont="1" applyFill="1" applyAlignment="1" applyProtection="1">
      <alignment horizontal="center"/>
    </xf>
    <xf numFmtId="0" fontId="0" fillId="0" borderId="0" xfId="0" applyFont="1" applyFill="1" applyProtection="1"/>
    <xf numFmtId="0" fontId="1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5</xdr:row>
      <xdr:rowOff>45720</xdr:rowOff>
    </xdr:from>
    <xdr:to>
      <xdr:col>8</xdr:col>
      <xdr:colOff>7620</xdr:colOff>
      <xdr:row>8</xdr:row>
      <xdr:rowOff>160020</xdr:rowOff>
    </xdr:to>
    <xdr:sp macro="" textlink="">
      <xdr:nvSpPr>
        <xdr:cNvPr id="3" name="Rectangle 2"/>
        <xdr:cNvSpPr/>
      </xdr:nvSpPr>
      <xdr:spPr>
        <a:xfrm>
          <a:off x="5737860" y="967740"/>
          <a:ext cx="1097280" cy="662940"/>
        </a:xfrm>
        <a:prstGeom prst="wedgeRectCallout">
          <a:avLst>
            <a:gd name="adj1" fmla="val -7223"/>
            <a:gd name="adj2" fmla="val -114808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100"/>
            <a:t>Entrer l'heure prévu du début de la formation</a:t>
          </a:r>
        </a:p>
      </xdr:txBody>
    </xdr:sp>
    <xdr:clientData/>
  </xdr:twoCellAnchor>
  <xdr:twoCellAnchor>
    <xdr:from>
      <xdr:col>6</xdr:col>
      <xdr:colOff>91440</xdr:colOff>
      <xdr:row>12</xdr:row>
      <xdr:rowOff>15240</xdr:rowOff>
    </xdr:from>
    <xdr:to>
      <xdr:col>8</xdr:col>
      <xdr:colOff>0</xdr:colOff>
      <xdr:row>16</xdr:row>
      <xdr:rowOff>53340</xdr:rowOff>
    </xdr:to>
    <xdr:sp macro="" textlink="">
      <xdr:nvSpPr>
        <xdr:cNvPr id="4" name="Rectangle 3"/>
        <xdr:cNvSpPr/>
      </xdr:nvSpPr>
      <xdr:spPr>
        <a:xfrm>
          <a:off x="5745480" y="2217420"/>
          <a:ext cx="1097280" cy="769620"/>
        </a:xfrm>
        <a:prstGeom prst="wedgeRectCallout">
          <a:avLst>
            <a:gd name="adj1" fmla="val -59306"/>
            <a:gd name="adj2" fmla="val -66692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050"/>
            <a:t>Si une pause est prévue, inscrire le temps de celle-ci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C23" sqref="C23"/>
    </sheetView>
  </sheetViews>
  <sheetFormatPr baseColWidth="10" defaultColWidth="11.5546875" defaultRowHeight="14.4" x14ac:dyDescent="0.3"/>
  <cols>
    <col min="1" max="1" width="19.88671875" style="7" customWidth="1"/>
    <col min="2" max="2" width="3.77734375" style="6" customWidth="1"/>
    <col min="3" max="3" width="41.44140625" style="7" customWidth="1"/>
    <col min="4" max="4" width="8.5546875" style="7" customWidth="1"/>
    <col min="5" max="5" width="7.5546875" style="7" customWidth="1"/>
    <col min="6" max="6" width="10.5546875" style="7" hidden="1" customWidth="1"/>
    <col min="7" max="7" width="8.6640625" style="7" customWidth="1"/>
    <col min="8" max="8" width="8.6640625" style="6" customWidth="1"/>
    <col min="9" max="9" width="11.5546875" style="6"/>
    <col min="10" max="16384" width="11.5546875" style="7"/>
  </cols>
  <sheetData>
    <row r="1" spans="1:9" ht="15" thickBot="1" x14ac:dyDescent="0.35">
      <c r="A1" s="3" t="s">
        <v>0</v>
      </c>
      <c r="B1" s="26"/>
      <c r="C1" s="3" t="s">
        <v>1</v>
      </c>
      <c r="D1" s="4" t="s">
        <v>4</v>
      </c>
      <c r="E1" s="3" t="s">
        <v>2</v>
      </c>
      <c r="F1" s="3" t="s">
        <v>3</v>
      </c>
      <c r="G1" s="5" t="s">
        <v>31</v>
      </c>
      <c r="H1" s="5"/>
    </row>
    <row r="2" spans="1:9" x14ac:dyDescent="0.3">
      <c r="A2" s="8" t="s">
        <v>5</v>
      </c>
      <c r="B2" s="27" t="s">
        <v>32</v>
      </c>
      <c r="C2" s="9" t="s">
        <v>6</v>
      </c>
      <c r="D2" s="10" t="str">
        <f>CONCATENATE(G3,"h",IF(H3&lt;10,CONCATENATE(0,H3),H3))</f>
        <v>9h30</v>
      </c>
      <c r="E2" s="11">
        <v>10</v>
      </c>
      <c r="F2" s="9">
        <f>E2+(G3*60+H3)</f>
        <v>580</v>
      </c>
      <c r="G2" s="12" t="s">
        <v>14</v>
      </c>
      <c r="H2" s="12" t="s">
        <v>15</v>
      </c>
    </row>
    <row r="3" spans="1:9" x14ac:dyDescent="0.3">
      <c r="A3" s="13"/>
      <c r="B3" s="28" t="s">
        <v>34</v>
      </c>
      <c r="C3" s="14" t="s">
        <v>7</v>
      </c>
      <c r="D3" s="15" t="str">
        <f>CONCATENATE(INT(F2/60),"h",IF(MOD(F2,60)&lt;10,"0"&amp;MOD(F2,60),MOD(F2,60)))</f>
        <v>9h40</v>
      </c>
      <c r="E3" s="16">
        <v>10</v>
      </c>
      <c r="F3" s="14">
        <f>F2+E3</f>
        <v>590</v>
      </c>
      <c r="G3" s="2">
        <v>9</v>
      </c>
      <c r="H3" s="2">
        <v>30</v>
      </c>
    </row>
    <row r="4" spans="1:9" x14ac:dyDescent="0.3">
      <c r="A4" s="17" t="s">
        <v>30</v>
      </c>
      <c r="B4" s="29" t="s">
        <v>35</v>
      </c>
      <c r="C4" s="18" t="s">
        <v>8</v>
      </c>
      <c r="D4" s="19" t="str">
        <f t="shared" ref="D4:D17" si="0">CONCATENATE(INT(F3/60),"h",IF(MOD(F3,60)&lt;10,"0"&amp;MOD(F3,60),MOD(F3,60)))</f>
        <v>9h50</v>
      </c>
      <c r="E4" s="20">
        <v>1</v>
      </c>
      <c r="F4" s="18">
        <f t="shared" ref="F4:F20" si="1">F3+E4</f>
        <v>591</v>
      </c>
    </row>
    <row r="5" spans="1:9" x14ac:dyDescent="0.3">
      <c r="A5" s="13"/>
      <c r="B5" s="28" t="s">
        <v>33</v>
      </c>
      <c r="C5" s="14" t="s">
        <v>18</v>
      </c>
      <c r="D5" s="15" t="str">
        <f t="shared" si="0"/>
        <v>9h51</v>
      </c>
      <c r="E5" s="16">
        <v>2</v>
      </c>
      <c r="F5" s="14">
        <f t="shared" si="1"/>
        <v>593</v>
      </c>
    </row>
    <row r="6" spans="1:9" x14ac:dyDescent="0.3">
      <c r="A6" s="17"/>
      <c r="B6" s="29" t="s">
        <v>38</v>
      </c>
      <c r="C6" s="18" t="s">
        <v>19</v>
      </c>
      <c r="D6" s="19" t="str">
        <f t="shared" si="0"/>
        <v>9h53</v>
      </c>
      <c r="E6" s="20">
        <v>18</v>
      </c>
      <c r="F6" s="18">
        <f t="shared" si="1"/>
        <v>611</v>
      </c>
    </row>
    <row r="7" spans="1:9" x14ac:dyDescent="0.3">
      <c r="A7" s="13" t="s">
        <v>17</v>
      </c>
      <c r="B7" s="28" t="s">
        <v>39</v>
      </c>
      <c r="C7" s="14" t="s">
        <v>20</v>
      </c>
      <c r="D7" s="15" t="str">
        <f t="shared" si="0"/>
        <v>10h11</v>
      </c>
      <c r="E7" s="16">
        <v>3</v>
      </c>
      <c r="F7" s="14">
        <f t="shared" si="1"/>
        <v>614</v>
      </c>
    </row>
    <row r="8" spans="1:9" x14ac:dyDescent="0.3">
      <c r="A8" s="17"/>
      <c r="B8" s="29" t="s">
        <v>37</v>
      </c>
      <c r="C8" s="18" t="s">
        <v>10</v>
      </c>
      <c r="D8" s="19" t="str">
        <f t="shared" si="0"/>
        <v>10h14</v>
      </c>
      <c r="E8" s="20">
        <v>8</v>
      </c>
      <c r="F8" s="18">
        <f t="shared" si="1"/>
        <v>622</v>
      </c>
    </row>
    <row r="9" spans="1:9" x14ac:dyDescent="0.3">
      <c r="A9" s="13"/>
      <c r="B9" s="28" t="s">
        <v>42</v>
      </c>
      <c r="C9" s="14" t="s">
        <v>9</v>
      </c>
      <c r="D9" s="15" t="str">
        <f t="shared" si="0"/>
        <v>10h22</v>
      </c>
      <c r="E9" s="16">
        <v>2</v>
      </c>
      <c r="F9" s="14">
        <f t="shared" si="1"/>
        <v>624</v>
      </c>
    </row>
    <row r="10" spans="1:9" x14ac:dyDescent="0.3">
      <c r="A10" s="17"/>
      <c r="B10" s="29" t="s">
        <v>43</v>
      </c>
      <c r="C10" s="18" t="s">
        <v>21</v>
      </c>
      <c r="D10" s="19" t="str">
        <f t="shared" si="0"/>
        <v>10h24</v>
      </c>
      <c r="E10" s="20">
        <v>23</v>
      </c>
      <c r="F10" s="18">
        <f t="shared" si="1"/>
        <v>647</v>
      </c>
    </row>
    <row r="11" spans="1:9" x14ac:dyDescent="0.3">
      <c r="A11" s="13"/>
      <c r="B11" s="28" t="s">
        <v>44</v>
      </c>
      <c r="C11" s="14" t="s">
        <v>22</v>
      </c>
      <c r="D11" s="15" t="str">
        <f t="shared" si="0"/>
        <v>10h47</v>
      </c>
      <c r="E11" s="16">
        <v>12</v>
      </c>
      <c r="F11" s="14">
        <f t="shared" si="1"/>
        <v>659</v>
      </c>
    </row>
    <row r="12" spans="1:9" x14ac:dyDescent="0.3">
      <c r="A12" s="21" t="s">
        <v>23</v>
      </c>
      <c r="B12" s="30"/>
      <c r="C12" s="18"/>
      <c r="D12" s="19" t="str">
        <f t="shared" si="0"/>
        <v>10h59</v>
      </c>
      <c r="E12" s="1"/>
      <c r="F12" s="18">
        <f t="shared" si="1"/>
        <v>659</v>
      </c>
      <c r="H12" s="7"/>
      <c r="I12" s="7"/>
    </row>
    <row r="13" spans="1:9" x14ac:dyDescent="0.3">
      <c r="A13" s="13"/>
      <c r="B13" s="28" t="s">
        <v>45</v>
      </c>
      <c r="C13" s="14" t="s">
        <v>24</v>
      </c>
      <c r="D13" s="15" t="str">
        <f t="shared" si="0"/>
        <v>10h59</v>
      </c>
      <c r="E13" s="16">
        <v>45</v>
      </c>
      <c r="F13" s="14">
        <f t="shared" si="1"/>
        <v>704</v>
      </c>
      <c r="H13" s="7"/>
      <c r="I13" s="7"/>
    </row>
    <row r="14" spans="1:9" x14ac:dyDescent="0.3">
      <c r="A14" s="17"/>
      <c r="B14" s="29" t="s">
        <v>46</v>
      </c>
      <c r="C14" s="18" t="s">
        <v>25</v>
      </c>
      <c r="D14" s="19" t="str">
        <f t="shared" si="0"/>
        <v>11h44</v>
      </c>
      <c r="E14" s="20">
        <v>5</v>
      </c>
      <c r="F14" s="18">
        <f t="shared" si="1"/>
        <v>709</v>
      </c>
      <c r="H14" s="7"/>
      <c r="I14" s="7"/>
    </row>
    <row r="15" spans="1:9" x14ac:dyDescent="0.3">
      <c r="A15" s="13" t="s">
        <v>11</v>
      </c>
      <c r="B15" s="28" t="s">
        <v>47</v>
      </c>
      <c r="C15" s="14" t="s">
        <v>11</v>
      </c>
      <c r="D15" s="15" t="str">
        <f t="shared" si="0"/>
        <v>11h49</v>
      </c>
      <c r="E15" s="16">
        <v>14</v>
      </c>
      <c r="F15" s="14">
        <f t="shared" si="1"/>
        <v>723</v>
      </c>
      <c r="H15" s="7"/>
      <c r="I15" s="7"/>
    </row>
    <row r="16" spans="1:9" x14ac:dyDescent="0.3">
      <c r="A16" s="17"/>
      <c r="B16" s="29" t="s">
        <v>41</v>
      </c>
      <c r="C16" s="18" t="s">
        <v>28</v>
      </c>
      <c r="D16" s="19" t="str">
        <f t="shared" si="0"/>
        <v>12h03</v>
      </c>
      <c r="E16" s="20">
        <v>1</v>
      </c>
      <c r="F16" s="18">
        <f t="shared" si="1"/>
        <v>724</v>
      </c>
      <c r="H16" s="7"/>
      <c r="I16" s="7"/>
    </row>
    <row r="17" spans="1:6" x14ac:dyDescent="0.3">
      <c r="A17" s="13"/>
      <c r="B17" s="28" t="s">
        <v>49</v>
      </c>
      <c r="C17" s="14" t="s">
        <v>29</v>
      </c>
      <c r="D17" s="15" t="str">
        <f t="shared" si="0"/>
        <v>12h04</v>
      </c>
      <c r="E17" s="16">
        <v>10</v>
      </c>
      <c r="F17" s="14">
        <f t="shared" si="1"/>
        <v>734</v>
      </c>
    </row>
    <row r="18" spans="1:6" x14ac:dyDescent="0.3">
      <c r="A18" s="17" t="s">
        <v>26</v>
      </c>
      <c r="B18" s="29" t="s">
        <v>36</v>
      </c>
      <c r="C18" s="18" t="s">
        <v>26</v>
      </c>
      <c r="D18" s="19" t="str">
        <f t="shared" ref="D18:D20" si="2">CONCATENATE(INT(F17/60),"h",IF(MOD(F17,60)&lt;10,"0"&amp;MOD(F17,60),MOD(F17,60)))</f>
        <v>12h14</v>
      </c>
      <c r="E18" s="20">
        <v>40</v>
      </c>
      <c r="F18" s="18">
        <f t="shared" si="1"/>
        <v>774</v>
      </c>
    </row>
    <row r="19" spans="1:6" x14ac:dyDescent="0.3">
      <c r="A19" s="13"/>
      <c r="B19" s="28" t="s">
        <v>40</v>
      </c>
      <c r="C19" s="14" t="s">
        <v>27</v>
      </c>
      <c r="D19" s="15" t="str">
        <f>CONCATENATE(INT(F18/60),"h",IF(MOD(F18,60)&lt;10,"0"&amp;MOD(F18,60),MOD(F18,60)))</f>
        <v>12h54</v>
      </c>
      <c r="E19" s="16">
        <v>12</v>
      </c>
      <c r="F19" s="25">
        <f t="shared" si="1"/>
        <v>786</v>
      </c>
    </row>
    <row r="20" spans="1:6" x14ac:dyDescent="0.3">
      <c r="A20" s="17" t="s">
        <v>12</v>
      </c>
      <c r="B20" s="29" t="s">
        <v>48</v>
      </c>
      <c r="C20" s="18" t="s">
        <v>13</v>
      </c>
      <c r="D20" s="24" t="str">
        <f t="shared" si="2"/>
        <v>13h06</v>
      </c>
      <c r="E20" s="20">
        <v>3</v>
      </c>
      <c r="F20" s="18">
        <f t="shared" si="1"/>
        <v>789</v>
      </c>
    </row>
    <row r="21" spans="1:6" x14ac:dyDescent="0.3">
      <c r="A21" s="13"/>
      <c r="C21" s="22" t="s">
        <v>16</v>
      </c>
      <c r="D21" s="15" t="str">
        <f>CONCATENATE(INT(F20/60),"h",IF(MOD(F20,60)&lt;10,"0"&amp;MOD(F20,60),MOD(F20,60)))</f>
        <v>13h09</v>
      </c>
      <c r="E21" s="23" t="str">
        <f>CONCATENATE(INT(SUM(E2:E20)/60),"h",IF(MOD(SUM(E2:E20),60)&lt;10,"0"&amp;MOD(SUM(E2:E20),60),MOD(SUM(E2:E20),60)))</f>
        <v>3h39</v>
      </c>
      <c r="F21" s="22"/>
    </row>
  </sheetData>
  <sheetProtection selectLockedCells="1"/>
  <printOptions horizontalCentered="1"/>
  <pageMargins left="0.70866141732283472" right="0.70866141732283472" top="1.5354330708661419" bottom="0.74803149606299213" header="0.70866141732283472" footer="0.31496062992125984"/>
  <pageSetup orientation="landscape" r:id="rId1"/>
  <headerFooter>
    <oddHeader>&amp;C&amp;20Scrutateurs et secrétaires BVIH, BVI-BVDE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ScrutSecBvihBvide</vt:lpstr>
    </vt:vector>
  </TitlesOfParts>
  <Company>DGEQ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Houle</dc:creator>
  <cp:lastModifiedBy>Catherine Houle</cp:lastModifiedBy>
  <cp:lastPrinted>2018-07-04T12:24:13Z</cp:lastPrinted>
  <dcterms:created xsi:type="dcterms:W3CDTF">2018-04-03T15:19:06Z</dcterms:created>
  <dcterms:modified xsi:type="dcterms:W3CDTF">2018-07-05T17:43:55Z</dcterms:modified>
</cp:coreProperties>
</file>