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05000-Organisation\05850-Formation\Personnel_electoral\PER\Refonte_formation\Bibliothèque\Membres de la TVI\"/>
    </mc:Choice>
  </mc:AlternateContent>
  <bookViews>
    <workbookView xWindow="1776" yWindow="0" windowWidth="20160" windowHeight="8232"/>
  </bookViews>
  <sheets>
    <sheet name="TV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/>
  <c r="I3" i="1"/>
  <c r="F3" i="1"/>
  <c r="I4" i="1" l="1"/>
  <c r="I5" i="1" s="1"/>
  <c r="I6" i="1" s="1"/>
  <c r="I7" i="1" s="1"/>
  <c r="I8" i="1" l="1"/>
  <c r="G7" i="1"/>
  <c r="I9" i="1" l="1"/>
  <c r="G9" i="1"/>
  <c r="I10" i="1" l="1"/>
  <c r="I11" i="1" l="1"/>
  <c r="G11" i="1"/>
  <c r="I12" i="1" l="1"/>
  <c r="G12" i="1"/>
  <c r="I13" i="1" l="1"/>
  <c r="G13" i="1"/>
  <c r="I14" i="1" l="1"/>
  <c r="G14" i="1"/>
  <c r="I15" i="1" l="1"/>
  <c r="G16" i="1" s="1"/>
  <c r="D3" i="1" l="1"/>
  <c r="D4" i="1" l="1"/>
  <c r="F4" i="1" l="1"/>
  <c r="D5" i="1" s="1"/>
  <c r="F5" i="1" l="1"/>
  <c r="D6" i="1" s="1"/>
  <c r="F6" i="1" l="1"/>
  <c r="D7" i="1" s="1"/>
  <c r="F7" i="1" l="1"/>
  <c r="D8" i="1" s="1"/>
  <c r="F8" i="1" l="1"/>
  <c r="D9" i="1" s="1"/>
  <c r="F9" i="1" l="1"/>
  <c r="D10" i="1" s="1"/>
  <c r="F10" i="1" l="1"/>
  <c r="D11" i="1" s="1"/>
  <c r="F11" i="1" l="1"/>
  <c r="D12" i="1" s="1"/>
  <c r="F12" i="1" l="1"/>
  <c r="D13" i="1" s="1"/>
  <c r="F13" i="1" l="1"/>
  <c r="D14" i="1" l="1"/>
  <c r="F14" i="1"/>
  <c r="D15" i="1" s="1"/>
  <c r="F15" i="1" l="1"/>
  <c r="D16" i="1" s="1"/>
</calcChain>
</file>

<file path=xl/sharedStrings.xml><?xml version="1.0" encoding="utf-8"?>
<sst xmlns="http://schemas.openxmlformats.org/spreadsheetml/2006/main" count="44" uniqueCount="40">
  <si>
    <t>Grand thème</t>
  </si>
  <si>
    <t>Objectifs globaux</t>
  </si>
  <si>
    <t>Pour besoin</t>
  </si>
  <si>
    <t>Heure</t>
  </si>
  <si>
    <t>Accueil et introduction</t>
  </si>
  <si>
    <t>Présentation de la formation</t>
  </si>
  <si>
    <t>Personnel et fonctionnement d'un endroit de vote</t>
  </si>
  <si>
    <t>Avant le jour "J"</t>
  </si>
  <si>
    <t>Qualités essentielles pour la fonction</t>
  </si>
  <si>
    <t>Recherche dans la liste électorale</t>
  </si>
  <si>
    <t>Clôture</t>
  </si>
  <si>
    <t>Conclusion</t>
  </si>
  <si>
    <t>Donner les dernières consignes</t>
  </si>
  <si>
    <t>Heures</t>
  </si>
  <si>
    <t>Minutes</t>
  </si>
  <si>
    <t>Fin</t>
  </si>
  <si>
    <t>Pendant le vote</t>
  </si>
  <si>
    <t>Arrivée</t>
  </si>
  <si>
    <t>Préparation de la TVI</t>
  </si>
  <si>
    <t>Accueil et vérification de la raison</t>
  </si>
  <si>
    <t>Vérification de l'identité de l'électeur</t>
  </si>
  <si>
    <t>Autorisation pour voter sans se découvrir</t>
  </si>
  <si>
    <t>Le petit bureau de vote</t>
  </si>
  <si>
    <t>Durée</t>
  </si>
  <si>
    <t>Section pour cumul</t>
  </si>
  <si>
    <t>Préparation (Avant le vote)</t>
  </si>
  <si>
    <t>Début prévu</t>
  </si>
  <si>
    <t>1.1</t>
  </si>
  <si>
    <t>2.2</t>
  </si>
  <si>
    <t>1.2</t>
  </si>
  <si>
    <t>2.1</t>
  </si>
  <si>
    <t>5.1</t>
  </si>
  <si>
    <t>3.2</t>
  </si>
  <si>
    <t>2.3</t>
  </si>
  <si>
    <t>3.1</t>
  </si>
  <si>
    <t>3.3</t>
  </si>
  <si>
    <t>3.4</t>
  </si>
  <si>
    <t>3.5</t>
  </si>
  <si>
    <t>3.6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</si>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</sst>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min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5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1" xfId="0" applyFont="1" applyFill="1" applyBorder="1" applyProtection="1"/>
    <xf numFmtId="0" fontId="0" fillId="3" borderId="1" xfId="0" applyFont="1" applyFill="1" applyBorder="1" applyProtection="1"/>
    <xf numFmtId="2" fontId="0" fillId="3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3" fillId="3" borderId="0" xfId="0" applyFont="1" applyFill="1" applyProtection="1"/>
    <xf numFmtId="0" fontId="0" fillId="3" borderId="0" xfId="0" applyFont="1" applyFill="1" applyProtection="1"/>
    <xf numFmtId="2" fontId="0" fillId="3" borderId="0" xfId="0" applyNumberFormat="1" applyFont="1" applyFill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164" fontId="0" fillId="3" borderId="0" xfId="0" applyNumberFormat="1" applyFont="1" applyFill="1" applyAlignment="1" applyProtection="1">
      <alignment horizontal="center"/>
    </xf>
    <xf numFmtId="0" fontId="1" fillId="2" borderId="2" xfId="0" applyFont="1" applyFill="1" applyBorder="1" applyAlignment="1" applyProtection="1">
      <alignment horizontal="centerContinuous"/>
    </xf>
    <xf numFmtId="0" fontId="1" fillId="2" borderId="4" xfId="0" applyFont="1" applyFill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2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164" fontId="0" fillId="3" borderId="0" xfId="0" applyNumberFormat="1" applyFont="1" applyFill="1" applyBorder="1" applyAlignment="1" applyProtection="1">
      <alignment horizontal="right"/>
    </xf>
    <xf numFmtId="0" fontId="0" fillId="3" borderId="0" xfId="0" applyFont="1" applyFill="1" applyBorder="1" applyProtection="1"/>
    <xf numFmtId="164" fontId="0" fillId="3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2" fontId="0" fillId="3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4" fillId="0" borderId="0" xfId="0" applyFont="1" applyBorder="1" applyProtection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5</xdr:row>
      <xdr:rowOff>7620</xdr:rowOff>
    </xdr:from>
    <xdr:to>
      <xdr:col>11</xdr:col>
      <xdr:colOff>30480</xdr:colOff>
      <xdr:row>8</xdr:row>
      <xdr:rowOff>121920</xdr:rowOff>
    </xdr:to>
    <xdr:sp macro="" textlink="">
      <xdr:nvSpPr>
        <xdr:cNvPr id="3" name="Rectangle 2"/>
        <xdr:cNvSpPr/>
      </xdr:nvSpPr>
      <xdr:spPr>
        <a:xfrm>
          <a:off x="6751320" y="937260"/>
          <a:ext cx="1097280" cy="662940"/>
        </a:xfrm>
        <a:prstGeom prst="wedgeRectCallout">
          <a:avLst>
            <a:gd name="adj1" fmla="val -7223"/>
            <a:gd name="adj2" fmla="val -11480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9" sqref="E9"/>
    </sheetView>
  </sheetViews>
  <sheetFormatPr baseColWidth="10" defaultColWidth="11.5546875" defaultRowHeight="14.4" x14ac:dyDescent="0.3"/>
  <cols>
    <col min="1" max="1" width="19.33203125" style="6" customWidth="1"/>
    <col min="2" max="2" width="3.33203125" style="5" customWidth="1"/>
    <col min="3" max="3" width="42.109375" style="6" bestFit="1" customWidth="1"/>
    <col min="4" max="4" width="9.33203125" style="6" bestFit="1" customWidth="1"/>
    <col min="5" max="5" width="8.33203125" style="6" customWidth="1"/>
    <col min="6" max="6" width="10.5546875" style="6" hidden="1" customWidth="1"/>
    <col min="7" max="8" width="8.88671875" style="5" customWidth="1"/>
    <col min="9" max="9" width="10.5546875" style="6" hidden="1" customWidth="1"/>
    <col min="10" max="11" width="8.6640625" style="5" customWidth="1"/>
    <col min="12" max="16384" width="11.5546875" style="6"/>
  </cols>
  <sheetData>
    <row r="1" spans="1:11" ht="15" thickBot="1" x14ac:dyDescent="0.35">
      <c r="G1" s="21" t="s">
        <v>24</v>
      </c>
      <c r="H1" s="22"/>
      <c r="J1" s="4" t="s">
        <v>26</v>
      </c>
      <c r="K1" s="4"/>
    </row>
    <row r="2" spans="1:11" ht="15" thickBot="1" x14ac:dyDescent="0.35">
      <c r="A2" s="2" t="s">
        <v>0</v>
      </c>
      <c r="B2" s="37"/>
      <c r="C2" s="2" t="s">
        <v>1</v>
      </c>
      <c r="D2" s="3" t="s">
        <v>3</v>
      </c>
      <c r="E2" s="23" t="s">
        <v>23</v>
      </c>
      <c r="F2" s="24" t="s">
        <v>2</v>
      </c>
      <c r="G2" s="25" t="s">
        <v>3</v>
      </c>
      <c r="H2" s="26" t="s">
        <v>23</v>
      </c>
      <c r="I2" s="24" t="s">
        <v>2</v>
      </c>
      <c r="J2" s="10" t="s">
        <v>13</v>
      </c>
      <c r="K2" s="10" t="s">
        <v>14</v>
      </c>
    </row>
    <row r="3" spans="1:11" x14ac:dyDescent="0.3">
      <c r="A3" s="7" t="s">
        <v>4</v>
      </c>
      <c r="B3" s="38" t="s">
        <v>27</v>
      </c>
      <c r="C3" s="8" t="s">
        <v>5</v>
      </c>
      <c r="D3" s="9" t="str">
        <f>CONCATENATE(J3,"h",IF(K3&lt;10,CONCATENATE(0,K3),K3))</f>
        <v>9h30</v>
      </c>
      <c r="E3" s="27">
        <v>10</v>
      </c>
      <c r="F3" s="28">
        <f>E3+(J3*60+K3)</f>
        <v>580</v>
      </c>
      <c r="G3" s="29"/>
      <c r="H3" s="29"/>
      <c r="I3" s="28">
        <f>H3+(J3*60+K3)</f>
        <v>570</v>
      </c>
      <c r="J3" s="1">
        <v>9</v>
      </c>
      <c r="K3" s="1">
        <v>30</v>
      </c>
    </row>
    <row r="4" spans="1:11" x14ac:dyDescent="0.3">
      <c r="A4" s="11"/>
      <c r="B4" s="39" t="s">
        <v>29</v>
      </c>
      <c r="C4" s="12" t="s">
        <v>6</v>
      </c>
      <c r="D4" s="13" t="str">
        <f>CONCATENATE(INT(F3/60),"h",IF(MOD(F3,60)&lt;10,"0"&amp;MOD(F3,60),MOD(F3,60)))</f>
        <v>9h40</v>
      </c>
      <c r="E4" s="14">
        <v>10</v>
      </c>
      <c r="F4" s="12">
        <f>F3+E4</f>
        <v>590</v>
      </c>
      <c r="G4" s="13"/>
      <c r="H4" s="30"/>
      <c r="I4" s="12">
        <f>I3+H4</f>
        <v>570</v>
      </c>
    </row>
    <row r="5" spans="1:11" x14ac:dyDescent="0.3">
      <c r="A5" s="15" t="s">
        <v>25</v>
      </c>
      <c r="B5" s="40" t="s">
        <v>30</v>
      </c>
      <c r="C5" s="16" t="s">
        <v>7</v>
      </c>
      <c r="D5" s="17" t="str">
        <f t="shared" ref="D5:D14" si="0">CONCATENATE(INT(F4/60),"h",IF(MOD(F4,60)&lt;10,"0"&amp;MOD(F4,60),MOD(F4,60)))</f>
        <v>9h50</v>
      </c>
      <c r="E5" s="18">
        <v>1</v>
      </c>
      <c r="F5" s="16">
        <f t="shared" ref="F5:F14" si="1">F4+E5</f>
        <v>591</v>
      </c>
      <c r="G5" s="17"/>
      <c r="H5" s="20"/>
      <c r="I5" s="16">
        <f t="shared" ref="I5:I14" si="2">I4+H5</f>
        <v>570</v>
      </c>
    </row>
    <row r="6" spans="1:11" x14ac:dyDescent="0.3">
      <c r="A6" s="11"/>
      <c r="B6" s="39" t="s">
        <v>28</v>
      </c>
      <c r="C6" s="12" t="s">
        <v>17</v>
      </c>
      <c r="D6" s="13" t="str">
        <f t="shared" si="0"/>
        <v>9h51</v>
      </c>
      <c r="E6" s="14">
        <v>1</v>
      </c>
      <c r="F6" s="12">
        <f t="shared" si="1"/>
        <v>592</v>
      </c>
      <c r="G6" s="13"/>
      <c r="H6" s="30"/>
      <c r="I6" s="12">
        <f t="shared" si="2"/>
        <v>570</v>
      </c>
    </row>
    <row r="7" spans="1:11" x14ac:dyDescent="0.3">
      <c r="A7" s="15"/>
      <c r="B7" s="40" t="s">
        <v>33</v>
      </c>
      <c r="C7" s="16" t="s">
        <v>18</v>
      </c>
      <c r="D7" s="17" t="str">
        <f t="shared" si="0"/>
        <v>9h52</v>
      </c>
      <c r="E7" s="18">
        <v>8</v>
      </c>
      <c r="F7" s="16">
        <f t="shared" si="1"/>
        <v>600</v>
      </c>
      <c r="G7" s="31" t="str">
        <f>CONCATENATE(J3,"h",IF(K3&lt;10,CONCATENATE(0,K3),K3))</f>
        <v>9h30</v>
      </c>
      <c r="H7" s="20">
        <v>8</v>
      </c>
      <c r="I7" s="16">
        <f t="shared" si="2"/>
        <v>578</v>
      </c>
    </row>
    <row r="8" spans="1:11" x14ac:dyDescent="0.3">
      <c r="A8" s="11" t="s">
        <v>16</v>
      </c>
      <c r="B8" s="39" t="s">
        <v>34</v>
      </c>
      <c r="C8" s="12" t="s">
        <v>8</v>
      </c>
      <c r="D8" s="13" t="str">
        <f t="shared" si="0"/>
        <v>10h00</v>
      </c>
      <c r="E8" s="14">
        <v>10</v>
      </c>
      <c r="F8" s="12">
        <f t="shared" si="1"/>
        <v>610</v>
      </c>
      <c r="G8" s="13"/>
      <c r="H8" s="30"/>
      <c r="I8" s="12">
        <f t="shared" si="2"/>
        <v>578</v>
      </c>
    </row>
    <row r="9" spans="1:11" x14ac:dyDescent="0.3">
      <c r="A9" s="15"/>
      <c r="B9" s="40" t="s">
        <v>32</v>
      </c>
      <c r="C9" s="16" t="s">
        <v>19</v>
      </c>
      <c r="D9" s="17" t="str">
        <f t="shared" si="0"/>
        <v>10h10</v>
      </c>
      <c r="E9" s="18">
        <v>2</v>
      </c>
      <c r="F9" s="16">
        <f t="shared" si="1"/>
        <v>612</v>
      </c>
      <c r="G9" s="17" t="str">
        <f t="shared" ref="G9:G14" si="3">CONCATENATE(INT(I8/60),"h",IF(MOD(I8,60)&lt;10,"0"&amp;MOD(I8,60),MOD(I8,60)))</f>
        <v>9h38</v>
      </c>
      <c r="H9" s="20">
        <v>2</v>
      </c>
      <c r="I9" s="16">
        <f t="shared" si="2"/>
        <v>580</v>
      </c>
    </row>
    <row r="10" spans="1:11" x14ac:dyDescent="0.3">
      <c r="A10" s="11"/>
      <c r="B10" s="39" t="s">
        <v>35</v>
      </c>
      <c r="C10" s="12" t="s">
        <v>9</v>
      </c>
      <c r="D10" s="13" t="str">
        <f t="shared" si="0"/>
        <v>10h12</v>
      </c>
      <c r="E10" s="14">
        <v>8</v>
      </c>
      <c r="F10" s="12">
        <f t="shared" si="1"/>
        <v>620</v>
      </c>
      <c r="G10" s="13"/>
      <c r="H10" s="30"/>
      <c r="I10" s="12">
        <f t="shared" si="2"/>
        <v>580</v>
      </c>
    </row>
    <row r="11" spans="1:11" x14ac:dyDescent="0.3">
      <c r="A11" s="15"/>
      <c r="B11" s="40" t="s">
        <v>36</v>
      </c>
      <c r="C11" s="16" t="s">
        <v>20</v>
      </c>
      <c r="D11" s="17" t="str">
        <f t="shared" si="0"/>
        <v>10h20</v>
      </c>
      <c r="E11" s="18">
        <v>20</v>
      </c>
      <c r="F11" s="16">
        <f t="shared" si="1"/>
        <v>640</v>
      </c>
      <c r="G11" s="17" t="str">
        <f t="shared" si="3"/>
        <v>9h40</v>
      </c>
      <c r="H11" s="20">
        <v>20</v>
      </c>
      <c r="I11" s="16">
        <f t="shared" si="2"/>
        <v>600</v>
      </c>
    </row>
    <row r="12" spans="1:11" x14ac:dyDescent="0.3">
      <c r="A12" s="11"/>
      <c r="B12" s="39" t="s">
        <v>37</v>
      </c>
      <c r="C12" s="12" t="s">
        <v>21</v>
      </c>
      <c r="D12" s="13" t="str">
        <f t="shared" si="0"/>
        <v>10h40</v>
      </c>
      <c r="E12" s="14">
        <v>2</v>
      </c>
      <c r="F12" s="12">
        <f t="shared" si="1"/>
        <v>642</v>
      </c>
      <c r="G12" s="13" t="str">
        <f t="shared" si="3"/>
        <v>10h00</v>
      </c>
      <c r="H12" s="30">
        <v>2</v>
      </c>
      <c r="I12" s="12">
        <f t="shared" si="2"/>
        <v>602</v>
      </c>
    </row>
    <row r="13" spans="1:11" x14ac:dyDescent="0.3">
      <c r="A13" s="15"/>
      <c r="B13" s="40" t="s">
        <v>38</v>
      </c>
      <c r="C13" s="16" t="s">
        <v>22</v>
      </c>
      <c r="D13" s="17" t="str">
        <f>CONCATENATE(INT(F12/60),"h",IF(MOD(F12,60)&lt;10,"0"&amp;MOD(F12,60),MOD(F12,60)))</f>
        <v>10h42</v>
      </c>
      <c r="E13" s="18">
        <v>2</v>
      </c>
      <c r="F13" s="16">
        <f>F12+E13</f>
        <v>644</v>
      </c>
      <c r="G13" s="17" t="str">
        <f>CONCATENATE(INT(I12/60),"h",IF(MOD(I12,60)&lt;10,"0"&amp;MOD(I12,60),MOD(I12,60)))</f>
        <v>10h02</v>
      </c>
      <c r="H13" s="20">
        <v>2</v>
      </c>
      <c r="I13" s="16">
        <f>I12+H13</f>
        <v>604</v>
      </c>
    </row>
    <row r="14" spans="1:11" x14ac:dyDescent="0.3">
      <c r="A14" s="11" t="s">
        <v>10</v>
      </c>
      <c r="B14" s="39" t="s">
        <v>39</v>
      </c>
      <c r="C14" s="12" t="s">
        <v>10</v>
      </c>
      <c r="D14" s="13" t="str">
        <f t="shared" si="0"/>
        <v>10h44</v>
      </c>
      <c r="E14" s="14">
        <v>5</v>
      </c>
      <c r="F14" s="12">
        <f t="shared" si="1"/>
        <v>649</v>
      </c>
      <c r="G14" s="13" t="str">
        <f t="shared" si="3"/>
        <v>10h04</v>
      </c>
      <c r="H14" s="30">
        <v>5</v>
      </c>
      <c r="I14" s="12">
        <f t="shared" si="2"/>
        <v>609</v>
      </c>
    </row>
    <row r="15" spans="1:11" x14ac:dyDescent="0.3">
      <c r="A15" s="15" t="s">
        <v>11</v>
      </c>
      <c r="B15" s="40" t="s">
        <v>31</v>
      </c>
      <c r="C15" s="16" t="s">
        <v>12</v>
      </c>
      <c r="D15" s="17" t="str">
        <f>CONCATENATE(INT(F14/60),"h",IF(MOD(F14,60)&lt;10,"0"&amp;MOD(F14,60),MOD(F14,60)))</f>
        <v>10h49</v>
      </c>
      <c r="E15" s="18">
        <v>5</v>
      </c>
      <c r="F15" s="16">
        <f>F14+E15</f>
        <v>654</v>
      </c>
      <c r="G15" s="17"/>
      <c r="H15" s="20"/>
      <c r="I15" s="16">
        <f>I14+H15</f>
        <v>609</v>
      </c>
      <c r="K15" s="32"/>
    </row>
    <row r="16" spans="1:11" x14ac:dyDescent="0.3">
      <c r="A16" s="33"/>
      <c r="B16" s="41"/>
      <c r="C16" s="34" t="s">
        <v>15</v>
      </c>
      <c r="D16" s="35" t="str">
        <f>CONCATENATE(INT(F15/60),"h",IF(MOD(F15,60)&lt;10,"0"&amp;MOD(F15,60),MOD(F15,60)))</f>
        <v>10h54</v>
      </c>
      <c r="E16" s="36" t="str">
        <f>CONCATENATE(INT(SUM(E3:E15)/60),"h",IF(MOD(SUM(E3:E15),60)&lt;10,"0"&amp;MOD(SUM(E3:E15),60),MOD(SUM(E3:E15),60)))</f>
        <v>1h24</v>
      </c>
      <c r="F16" s="34">
        <v>203</v>
      </c>
      <c r="G16" s="35" t="str">
        <f>CONCATENATE(INT(I15/60),"h",IF(MOD(I15,60)&lt;10,"0"&amp;MOD(I15,60),MOD(I15,60)))</f>
        <v>10h09</v>
      </c>
      <c r="H16" s="36" t="str">
        <f>CONCATENATE(INT(SUM(H3:H15)/60),"h",IF(MOD(SUM(H3:H15),60)&lt;10,"0"&amp;MOD(SUM(H3:H15),60),MOD(SUM(H3:H15),60)))</f>
        <v>0h39</v>
      </c>
      <c r="I16" s="19">
        <v>203</v>
      </c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&amp;C&amp;20Membres de la TVI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TVI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Catherine Houle</cp:lastModifiedBy>
  <cp:lastPrinted>2018-07-04T12:24:13Z</cp:lastPrinted>
  <dcterms:created xsi:type="dcterms:W3CDTF">2018-04-03T15:19:06Z</dcterms:created>
  <dcterms:modified xsi:type="dcterms:W3CDTF">2018-07-09T20:57:00Z</dcterms:modified>
</cp:coreProperties>
</file>